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work\hopeworks\HackaThon2016\ComputersInDailyLife\"/>
    </mc:Choice>
  </mc:AlternateContent>
  <bookViews>
    <workbookView xWindow="0" yWindow="0" windowWidth="24000" windowHeight="9510"/>
  </bookViews>
  <sheets>
    <sheet name="Budget" sheetId="1" r:id="rId1"/>
    <sheet name="NetWorth" sheetId="6" r:id="rId2"/>
    <sheet name="College Fund" sheetId="3" r:id="rId3"/>
    <sheet name="House" sheetId="4" r:id="rId4"/>
    <sheet name="Car" sheetId="5" r:id="rId5"/>
  </sheets>
  <calcPr calcId="171027" iterateDelta="1E-4"/>
</workbook>
</file>

<file path=xl/calcChain.xml><?xml version="1.0" encoding="utf-8"?>
<calcChain xmlns="http://schemas.openxmlformats.org/spreadsheetml/2006/main">
  <c r="B33" i="6" l="1"/>
  <c r="B6" i="1"/>
  <c r="B5" i="1"/>
  <c r="B7" i="1" l="1"/>
  <c r="B8" i="6" l="1"/>
  <c r="B4" i="3" l="1"/>
  <c r="B9" i="3" s="1"/>
  <c r="B3" i="4"/>
  <c r="B4" i="4"/>
  <c r="G15" i="4"/>
  <c r="B17" i="1"/>
  <c r="B25" i="1"/>
  <c r="B32" i="1" l="1"/>
  <c r="B37" i="1" l="1"/>
  <c r="B2" i="1"/>
  <c r="B2" i="6"/>
  <c r="B15" i="6"/>
</calcChain>
</file>

<file path=xl/sharedStrings.xml><?xml version="1.0" encoding="utf-8"?>
<sst xmlns="http://schemas.openxmlformats.org/spreadsheetml/2006/main" count="145" uniqueCount="109">
  <si>
    <t>Item</t>
  </si>
  <si>
    <t>Value</t>
  </si>
  <si>
    <t>Comments</t>
  </si>
  <si>
    <t>Income</t>
  </si>
  <si>
    <t xml:space="preserve"> </t>
  </si>
  <si>
    <t>Total</t>
  </si>
  <si>
    <t>Assets</t>
  </si>
  <si>
    <t>House Equity</t>
  </si>
  <si>
    <t>Expenses</t>
  </si>
  <si>
    <t>Mortgage Payment (Principal And Interest Only)</t>
  </si>
  <si>
    <t>Real Estate Taxes</t>
  </si>
  <si>
    <t xml:space="preserve">House Insurance </t>
  </si>
  <si>
    <t>Cable</t>
  </si>
  <si>
    <t>Water Sewege</t>
  </si>
  <si>
    <t>Gas/Electric</t>
  </si>
  <si>
    <t>Food</t>
  </si>
  <si>
    <t>Total Monthly liabilities</t>
  </si>
  <si>
    <t>Monthly Overage/Underage</t>
  </si>
  <si>
    <t>Emergency Scenarios</t>
  </si>
  <si>
    <t>House</t>
  </si>
  <si>
    <t>Amount</t>
  </si>
  <si>
    <t>Funds</t>
  </si>
  <si>
    <t>Yearly Contribution</t>
  </si>
  <si>
    <t>amount to contribute to funds on a yearly basis</t>
  </si>
  <si>
    <t xml:space="preserve">Total after 15 years </t>
  </si>
  <si>
    <t>College funds needed for bachelors degree</t>
  </si>
  <si>
    <t xml:space="preserve">4 year in state public, room and board 15 years from now </t>
  </si>
  <si>
    <t>http://www.collegesavings.org/collegeCostCalculator.aspx</t>
  </si>
  <si>
    <t>Additional Funds needed</t>
  </si>
  <si>
    <t xml:space="preserve">Note </t>
  </si>
  <si>
    <t>need to incoporare compound interest rates</t>
  </si>
  <si>
    <t>links</t>
  </si>
  <si>
    <t>Escrow Account balance</t>
  </si>
  <si>
    <t>Yearly Interest rate</t>
  </si>
  <si>
    <t>Yearly Cost</t>
  </si>
  <si>
    <t>Yearly savings</t>
  </si>
  <si>
    <t>over 20 years</t>
  </si>
  <si>
    <t xml:space="preserve">30 fixed loan, minus payments made on principal </t>
  </si>
  <si>
    <t xml:space="preserve">Savings over life of loan </t>
  </si>
  <si>
    <t xml:space="preserve">Notes </t>
  </si>
  <si>
    <t>benefit of paying taxes and insurance</t>
  </si>
  <si>
    <t>http://www.mtgprofessor.com/a%20-%20escrows/should_i_escrow.htm</t>
  </si>
  <si>
    <t>My Income</t>
  </si>
  <si>
    <t>My Credit Card Payment</t>
  </si>
  <si>
    <t>Monthly Value</t>
  </si>
  <si>
    <t>Yearly Gross</t>
  </si>
  <si>
    <t>Type</t>
  </si>
  <si>
    <t>Car</t>
  </si>
  <si>
    <t>My Car Payment</t>
  </si>
  <si>
    <t>Credit</t>
  </si>
  <si>
    <t>food</t>
  </si>
  <si>
    <t>My Car Insurance</t>
  </si>
  <si>
    <t>Phone</t>
  </si>
  <si>
    <t>My Cell Phone</t>
  </si>
  <si>
    <t>Utilities</t>
  </si>
  <si>
    <t>TV</t>
  </si>
  <si>
    <t>My Car Maintenance (Gasoline, Maintenance per mile)</t>
  </si>
  <si>
    <t>Pet food</t>
  </si>
  <si>
    <t>Health: Dental</t>
  </si>
  <si>
    <t>pet</t>
  </si>
  <si>
    <t>health</t>
  </si>
  <si>
    <t xml:space="preserve">Pet Helath Care </t>
  </si>
  <si>
    <t>State Tax Rate</t>
  </si>
  <si>
    <t>http://www.bankrate.com/finance/taxes/state-taxes-new-jersey.aspx</t>
  </si>
  <si>
    <t>Federal Tax Rate</t>
  </si>
  <si>
    <t>https://www.irs.com/articles/2015-federal-tax-rates-personal-exemptions-and-standard-deductions</t>
  </si>
  <si>
    <t xml:space="preserve">401k, </t>
  </si>
  <si>
    <t>Monthly Deductions</t>
  </si>
  <si>
    <t>City Tax rate</t>
  </si>
  <si>
    <t>https://www.google.com/search?q=phialdelpgua+tax+rate&amp;oq=phialdelpgua+tax+rate+&amp;aqs=chrome..69i57j0l5.6624j0j4&amp;sourceid=chrome&amp;ie=UTF-8#q=philadelphia+tax+rate</t>
  </si>
  <si>
    <t>income</t>
  </si>
  <si>
    <t>Health: Medical</t>
  </si>
  <si>
    <t>Spouses income</t>
  </si>
  <si>
    <t>Spouses Car Insurance</t>
  </si>
  <si>
    <t>Spouses Car Maintenance (Gasoline, Maintenance per mile)</t>
  </si>
  <si>
    <t>Spouses Credit Card Payment</t>
  </si>
  <si>
    <t>Spouses Car Payment</t>
  </si>
  <si>
    <t>Spouses  Cell Phone</t>
  </si>
  <si>
    <t>Emergency Funds Needed In account (out of work for 6 months)</t>
  </si>
  <si>
    <t>Checking</t>
  </si>
  <si>
    <t>IRA</t>
  </si>
  <si>
    <t>Cash</t>
  </si>
  <si>
    <t>Comment</t>
  </si>
  <si>
    <t>kbb.com</t>
  </si>
  <si>
    <t>Liabilities</t>
  </si>
  <si>
    <t>Current balance</t>
  </si>
  <si>
    <t>value after 15 years</t>
  </si>
  <si>
    <t>Net Worth</t>
  </si>
  <si>
    <t xml:space="preserve">Car kbb value </t>
  </si>
  <si>
    <t>Credit Card Debt</t>
  </si>
  <si>
    <t>Car Loan</t>
  </si>
  <si>
    <t>Credit card debt</t>
  </si>
  <si>
    <t>Current monthly bills - rent, utilities, insurance, etc</t>
  </si>
  <si>
    <t>Home equity loan</t>
  </si>
  <si>
    <t>Home mortgages</t>
  </si>
  <si>
    <t>Lines of credit</t>
  </si>
  <si>
    <t>Loans for investment purposes</t>
  </si>
  <si>
    <t>Miscellaneous debts - hospital charges for example</t>
  </si>
  <si>
    <t>Personal loans</t>
  </si>
  <si>
    <t>Rental or other property mortgage</t>
  </si>
  <si>
    <t>Student loans</t>
  </si>
  <si>
    <t>Unpaid Income Tax</t>
  </si>
  <si>
    <t>Unpaid Taxes and Interest</t>
  </si>
  <si>
    <t>Artwork</t>
  </si>
  <si>
    <t>Collectibles Electronics Insurance</t>
  </si>
  <si>
    <t>Jewelry</t>
  </si>
  <si>
    <t>Investment accounts</t>
  </si>
  <si>
    <t>Savings account</t>
  </si>
  <si>
    <t>Monthly Net Take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</si>
</sst>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$#,##0.00"/>
    <numFmt numFmtId="165" formatCode="&quot;$&quot;#,##0.00"/>
    <numFmt numFmtId="166" formatCode="&quot;$&quot;#,##0.00000000000"/>
  </numFmts>
  <fonts count="17" x14ac:knownFonts="1">
    <font>
      <sz val="10"/>
      <name val="Arial"/>
      <family val="2"/>
    </font>
    <font>
      <sz val="10"/>
      <name val="Arial"/>
      <family val="2"/>
      <charset val="1"/>
    </font>
    <font>
      <b/>
      <sz val="11"/>
      <color indexed="9"/>
      <name val="Calibri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u/>
      <sz val="10"/>
      <color indexed="12"/>
      <name val="Arial"/>
      <family val="2"/>
      <charset val="1"/>
    </font>
    <font>
      <sz val="10"/>
      <color indexed="8"/>
      <name val="Arial"/>
      <family val="2"/>
      <charset val="1"/>
    </font>
    <font>
      <sz val="11"/>
      <color indexed="16"/>
      <name val="Calibri"/>
      <family val="2"/>
      <charset val="1"/>
    </font>
    <font>
      <sz val="11"/>
      <color indexed="17"/>
      <name val="Calibri"/>
      <family val="2"/>
      <charset val="1"/>
    </font>
    <font>
      <sz val="9"/>
      <color indexed="8"/>
      <name val="Verdana"/>
      <family val="2"/>
      <charset val="1"/>
    </font>
    <font>
      <sz val="10"/>
      <color indexed="10"/>
      <name val="Arial"/>
      <family val="2"/>
      <charset val="1"/>
    </font>
    <font>
      <b/>
      <sz val="12"/>
      <name val="Arial"/>
      <family val="2"/>
    </font>
    <font>
      <sz val="14"/>
      <name val="Arial"/>
      <family val="2"/>
      <charset val="1"/>
    </font>
    <font>
      <sz val="14"/>
      <color indexed="17"/>
      <name val="Calibri"/>
      <family val="2"/>
      <charset val="1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</fills>
  <borders count="3">
    <border>
      <left/>
      <right/>
      <top/>
      <bottom/>
      <diagonal/>
    </border>
    <border>
      <left style="double">
        <color indexed="59"/>
      </left>
      <right style="double">
        <color indexed="59"/>
      </right>
      <top style="double">
        <color indexed="59"/>
      </top>
      <bottom style="double">
        <color indexed="5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2" fillId="2" borderId="1"/>
    <xf numFmtId="0" fontId="7" fillId="3" borderId="0"/>
    <xf numFmtId="0" fontId="8" fillId="4" borderId="0"/>
  </cellStyleXfs>
  <cellXfs count="29">
    <xf numFmtId="0" fontId="0" fillId="0" borderId="0" xfId="0"/>
    <xf numFmtId="0" fontId="1" fillId="0" borderId="0" xfId="2"/>
    <xf numFmtId="164" fontId="1" fillId="0" borderId="0" xfId="2" applyNumberFormat="1" applyFont="1" applyFill="1"/>
    <xf numFmtId="0" fontId="2" fillId="2" borderId="1" xfId="3" applyNumberFormat="1" applyFont="1" applyAlignment="1" applyProtection="1"/>
    <xf numFmtId="0" fontId="3" fillId="0" borderId="0" xfId="2" applyFont="1"/>
    <xf numFmtId="0" fontId="1" fillId="0" borderId="0" xfId="2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wrapText="1"/>
    </xf>
    <xf numFmtId="4" fontId="1" fillId="0" borderId="0" xfId="2" applyNumberFormat="1" applyFont="1"/>
    <xf numFmtId="4" fontId="1" fillId="0" borderId="0" xfId="2" applyNumberFormat="1"/>
    <xf numFmtId="0" fontId="5" fillId="0" borderId="0" xfId="1" applyNumberFormat="1" applyFont="1" applyFill="1" applyBorder="1" applyAlignment="1" applyProtection="1"/>
    <xf numFmtId="4" fontId="6" fillId="0" borderId="0" xfId="2" applyNumberFormat="1" applyFont="1"/>
    <xf numFmtId="0" fontId="7" fillId="3" borderId="0" xfId="4" applyNumberFormat="1" applyBorder="1" applyAlignment="1" applyProtection="1"/>
    <xf numFmtId="0" fontId="1" fillId="0" borderId="0" xfId="2" applyFont="1" applyFill="1"/>
    <xf numFmtId="4" fontId="9" fillId="0" borderId="0" xfId="2" applyNumberFormat="1" applyFont="1"/>
    <xf numFmtId="4" fontId="10" fillId="0" borderId="0" xfId="2" applyNumberFormat="1" applyFont="1"/>
    <xf numFmtId="0" fontId="8" fillId="0" borderId="0" xfId="5" applyNumberFormat="1" applyFill="1" applyBorder="1" applyAlignment="1" applyProtection="1"/>
    <xf numFmtId="0" fontId="2" fillId="2" borderId="1" xfId="3"/>
    <xf numFmtId="0" fontId="4" fillId="0" borderId="0" xfId="2" applyFont="1"/>
    <xf numFmtId="4" fontId="11" fillId="0" borderId="0" xfId="2" applyNumberFormat="1" applyFont="1" applyAlignment="1">
      <alignment wrapText="1"/>
    </xf>
    <xf numFmtId="165" fontId="4" fillId="0" borderId="0" xfId="2" applyNumberFormat="1" applyFont="1"/>
    <xf numFmtId="0" fontId="12" fillId="0" borderId="0" xfId="2" applyFont="1"/>
    <xf numFmtId="166" fontId="13" fillId="0" borderId="2" xfId="5" applyNumberFormat="1" applyFont="1" applyFill="1" applyBorder="1" applyAlignment="1" applyProtection="1"/>
    <xf numFmtId="0" fontId="14" fillId="0" borderId="0" xfId="0" applyFont="1" applyAlignment="1">
      <alignment vertical="center" wrapText="1" readingOrder="1"/>
    </xf>
    <xf numFmtId="0" fontId="15" fillId="0" borderId="0" xfId="0" applyFont="1"/>
    <xf numFmtId="4" fontId="0" fillId="0" borderId="0" xfId="0" applyNumberFormat="1"/>
    <xf numFmtId="0" fontId="16" fillId="0" borderId="0" xfId="0" applyFont="1"/>
    <xf numFmtId="4" fontId="16" fillId="0" borderId="0" xfId="0" applyNumberFormat="1" applyFont="1"/>
    <xf numFmtId="4" fontId="1" fillId="0" borderId="0" xfId="2" applyNumberFormat="1" applyFont="1" applyFill="1"/>
  </cellXfs>
  <cellStyles count="6">
    <cellStyle name="Excel Built-in Bad" xfId="4"/>
    <cellStyle name="Excel Built-in Check Cell" xfId="3"/>
    <cellStyle name="Excel Built-in Good" xfId="5"/>
    <cellStyle name="Excel Built-in Normal" xfId="2"/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6100"/>
      <rgbColor rgb="00000080"/>
      <rgbColor rgb="00669900"/>
      <rgbColor rgb="00800080"/>
      <rgbColor rgb="00008080"/>
      <rgbColor rgb="00B2B2B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6EFCE"/>
      <rgbColor rgb="00FFFF99"/>
      <rgbColor rgb="0099CCFF"/>
      <rgbColor rgb="00FF99CC"/>
      <rgbColor rgb="00CC99FF"/>
      <rgbColor rgb="00FFC7CE"/>
      <rgbColor rgb="003366FF"/>
      <rgbColor rgb="0033CCCC"/>
      <rgbColor rgb="0099CC00"/>
      <rgbColor rgb="00FFCC00"/>
      <rgbColor rgb="00FF9900"/>
      <rgbColor rgb="00FF6600"/>
      <rgbColor rgb="00666699"/>
      <rgbColor rgb="00A5A5A5"/>
      <rgbColor rgb="00003366"/>
      <rgbColor rgb="00339966"/>
      <rgbColor rgb="00003300"/>
      <rgbColor rgb="003F3F3F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ollegesavings.org/collegeCostCalculator.aspx" TargetMode="External"/><Relationship Id="rId1" Type="http://schemas.openxmlformats.org/officeDocument/2006/relationships/hyperlink" Target="http://www.collegesavings.org/collegeCostCalculator.asp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tgprofessor.com/a%20-%20escrows/should_i_escrow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4" workbookViewId="0">
      <selection activeCell="B5" sqref="B5"/>
    </sheetView>
  </sheetViews>
  <sheetFormatPr defaultColWidth="8.7109375" defaultRowHeight="12.75" x14ac:dyDescent="0.2"/>
  <cols>
    <col min="1" max="1" width="46.5703125" style="1" customWidth="1"/>
    <col min="2" max="2" width="27.5703125" style="2" customWidth="1"/>
    <col min="3" max="3" width="12.85546875" style="1" customWidth="1"/>
    <col min="4" max="4" width="19.140625" style="1" customWidth="1"/>
    <col min="5" max="5" width="23" style="1" customWidth="1"/>
    <col min="6" max="6" width="18.7109375" style="1" customWidth="1"/>
    <col min="7" max="7" width="49.42578125" style="1" customWidth="1"/>
    <col min="8" max="16384" width="8.7109375" style="1"/>
  </cols>
  <sheetData>
    <row r="1" spans="1:8" ht="16.5" thickTop="1" thickBot="1" x14ac:dyDescent="0.3">
      <c r="A1" s="3" t="s">
        <v>0</v>
      </c>
      <c r="B1" s="3" t="s">
        <v>44</v>
      </c>
      <c r="C1" s="3" t="s">
        <v>46</v>
      </c>
      <c r="D1" s="3" t="s">
        <v>45</v>
      </c>
      <c r="E1" s="3" t="s">
        <v>4</v>
      </c>
      <c r="F1" s="3" t="s">
        <v>4</v>
      </c>
      <c r="G1" s="3" t="s">
        <v>2</v>
      </c>
    </row>
    <row r="2" spans="1:8" ht="20.25" thickTop="1" thickBot="1" x14ac:dyDescent="0.35">
      <c r="A2" s="21" t="s">
        <v>17</v>
      </c>
      <c r="B2" s="22">
        <f>B7-B32</f>
        <v>-208.83333333333303</v>
      </c>
      <c r="H2" s="1" t="s">
        <v>4</v>
      </c>
    </row>
    <row r="3" spans="1:8" ht="16.5" thickTop="1" thickBot="1" x14ac:dyDescent="0.3">
      <c r="B3" s="16"/>
      <c r="E3" s="17" t="s">
        <v>62</v>
      </c>
      <c r="F3" s="17">
        <v>0.02</v>
      </c>
      <c r="G3" s="17" t="s">
        <v>63</v>
      </c>
    </row>
    <row r="4" spans="1:8" ht="17.25" thickTop="1" thickBot="1" x14ac:dyDescent="0.3">
      <c r="A4" s="4" t="s">
        <v>3</v>
      </c>
      <c r="B4" s="4" t="s">
        <v>108</v>
      </c>
      <c r="D4" s="4" t="s">
        <v>45</v>
      </c>
      <c r="E4" s="17" t="s">
        <v>64</v>
      </c>
      <c r="F4" s="17">
        <v>0.15</v>
      </c>
      <c r="G4" s="17" t="s">
        <v>65</v>
      </c>
      <c r="H4" s="1" t="s">
        <v>4</v>
      </c>
    </row>
    <row r="5" spans="1:8" ht="17.25" thickTop="1" thickBot="1" x14ac:dyDescent="0.3">
      <c r="A5" s="18" t="s">
        <v>42</v>
      </c>
      <c r="B5" s="6">
        <f xml:space="preserve"> (D5 - (D5*F3) - (D5*F4)  - (D5*F5) - (F6*12))/12</f>
        <v>1900</v>
      </c>
      <c r="C5" s="18" t="s">
        <v>70</v>
      </c>
      <c r="D5" s="20">
        <v>30000</v>
      </c>
      <c r="E5" s="17" t="s">
        <v>68</v>
      </c>
      <c r="F5" s="17">
        <v>0.03</v>
      </c>
      <c r="G5" s="17" t="s">
        <v>69</v>
      </c>
    </row>
    <row r="6" spans="1:8" ht="17.25" thickTop="1" thickBot="1" x14ac:dyDescent="0.3">
      <c r="A6" s="18" t="s">
        <v>72</v>
      </c>
      <c r="B6" s="6">
        <f xml:space="preserve"> (D6 - (D6*F3) - (D6*F4)  - (D6*F5) - (F6*12))/12</f>
        <v>2100</v>
      </c>
      <c r="C6" s="18" t="s">
        <v>70</v>
      </c>
      <c r="D6" s="20">
        <v>33000</v>
      </c>
      <c r="E6" s="17" t="s">
        <v>67</v>
      </c>
      <c r="F6" s="17">
        <v>100</v>
      </c>
      <c r="G6" s="17" t="s">
        <v>66</v>
      </c>
    </row>
    <row r="7" spans="1:8" ht="16.5" thickTop="1" x14ac:dyDescent="0.25">
      <c r="A7" s="19" t="s">
        <v>5</v>
      </c>
      <c r="B7" s="7">
        <f>SUM(B5:B6)</f>
        <v>4000</v>
      </c>
      <c r="C7" s="8"/>
      <c r="D7" s="5"/>
      <c r="E7" s="5"/>
    </row>
    <row r="8" spans="1:8" ht="15" x14ac:dyDescent="0.2">
      <c r="A8" s="5"/>
      <c r="B8" s="6"/>
      <c r="D8" s="5"/>
      <c r="E8" s="5"/>
    </row>
    <row r="9" spans="1:8" ht="15.75" x14ac:dyDescent="0.25">
      <c r="A9" s="4" t="s">
        <v>8</v>
      </c>
      <c r="B9" s="6"/>
      <c r="D9" s="5"/>
      <c r="F9" s="5" t="s">
        <v>4</v>
      </c>
      <c r="G9" s="10"/>
    </row>
    <row r="10" spans="1:8" ht="15" x14ac:dyDescent="0.2">
      <c r="A10" s="18" t="s">
        <v>12</v>
      </c>
      <c r="B10" s="6">
        <v>70</v>
      </c>
      <c r="C10" s="18" t="s">
        <v>55</v>
      </c>
      <c r="D10" s="5"/>
      <c r="F10" s="5" t="s">
        <v>4</v>
      </c>
    </row>
    <row r="11" spans="1:8" ht="15" x14ac:dyDescent="0.2">
      <c r="A11" s="18" t="s">
        <v>15</v>
      </c>
      <c r="B11" s="6">
        <v>200</v>
      </c>
      <c r="C11" s="18" t="s">
        <v>50</v>
      </c>
      <c r="D11" s="5"/>
      <c r="F11" s="5"/>
    </row>
    <row r="12" spans="1:8" ht="15" x14ac:dyDescent="0.2">
      <c r="A12" s="18" t="s">
        <v>14</v>
      </c>
      <c r="B12" s="6">
        <v>300</v>
      </c>
      <c r="C12" s="18" t="s">
        <v>54</v>
      </c>
      <c r="D12" s="5"/>
      <c r="F12" s="5"/>
    </row>
    <row r="13" spans="1:8" ht="15" x14ac:dyDescent="0.2">
      <c r="A13" s="18" t="s">
        <v>58</v>
      </c>
      <c r="B13" s="6">
        <v>66</v>
      </c>
      <c r="C13" s="18" t="s">
        <v>60</v>
      </c>
      <c r="D13" s="5"/>
      <c r="F13" s="5"/>
    </row>
    <row r="14" spans="1:8" ht="15" x14ac:dyDescent="0.2">
      <c r="A14" s="18" t="s">
        <v>71</v>
      </c>
      <c r="B14" s="6">
        <v>270</v>
      </c>
      <c r="C14" s="18" t="s">
        <v>60</v>
      </c>
      <c r="D14" s="5"/>
      <c r="F14" s="5"/>
      <c r="G14" s="10"/>
    </row>
    <row r="15" spans="1:8" ht="15" x14ac:dyDescent="0.2">
      <c r="A15" s="18" t="s">
        <v>11</v>
      </c>
      <c r="B15" s="6">
        <v>0</v>
      </c>
      <c r="C15" s="18" t="s">
        <v>19</v>
      </c>
      <c r="D15" s="5"/>
      <c r="F15" s="5"/>
    </row>
    <row r="16" spans="1:8" ht="15" x14ac:dyDescent="0.2">
      <c r="A16" s="18" t="s">
        <v>9</v>
      </c>
      <c r="B16" s="6">
        <v>0</v>
      </c>
      <c r="C16" s="18" t="s">
        <v>19</v>
      </c>
      <c r="D16" s="5"/>
      <c r="F16" s="5"/>
    </row>
    <row r="17" spans="1:6" ht="15" x14ac:dyDescent="0.2">
      <c r="A17" s="18" t="s">
        <v>51</v>
      </c>
      <c r="B17" s="6">
        <f>(375*2)/12</f>
        <v>62.5</v>
      </c>
      <c r="C17" s="18" t="s">
        <v>47</v>
      </c>
      <c r="D17" s="5"/>
      <c r="F17" s="5"/>
    </row>
    <row r="18" spans="1:6" ht="15" x14ac:dyDescent="0.2">
      <c r="A18" s="18" t="s">
        <v>56</v>
      </c>
      <c r="B18" s="6">
        <v>100</v>
      </c>
      <c r="C18" s="18" t="s">
        <v>47</v>
      </c>
      <c r="D18" s="5"/>
      <c r="E18" s="5"/>
      <c r="F18" s="5"/>
    </row>
    <row r="19" spans="1:6" ht="15" x14ac:dyDescent="0.2">
      <c r="A19" s="18" t="s">
        <v>48</v>
      </c>
      <c r="B19" s="6">
        <v>325</v>
      </c>
      <c r="C19" s="18" t="s">
        <v>47</v>
      </c>
      <c r="D19" s="5"/>
      <c r="F19" s="5"/>
    </row>
    <row r="20" spans="1:6" ht="15" x14ac:dyDescent="0.2">
      <c r="A20" s="18" t="s">
        <v>53</v>
      </c>
      <c r="B20" s="6">
        <v>70</v>
      </c>
      <c r="C20" s="18" t="s">
        <v>52</v>
      </c>
      <c r="D20" s="5"/>
      <c r="F20" s="5"/>
    </row>
    <row r="21" spans="1:6" ht="15" x14ac:dyDescent="0.2">
      <c r="A21" s="18" t="s">
        <v>43</v>
      </c>
      <c r="B21" s="6">
        <v>300</v>
      </c>
      <c r="C21" s="18" t="s">
        <v>49</v>
      </c>
      <c r="D21" s="5"/>
      <c r="F21" s="5"/>
    </row>
    <row r="22" spans="1:6" ht="15" x14ac:dyDescent="0.2">
      <c r="A22" s="18" t="s">
        <v>57</v>
      </c>
      <c r="B22" s="6">
        <v>50</v>
      </c>
      <c r="C22" s="18" t="s">
        <v>59</v>
      </c>
      <c r="D22" s="5"/>
      <c r="F22" s="5"/>
    </row>
    <row r="23" spans="1:6" ht="15" x14ac:dyDescent="0.2">
      <c r="A23" s="18" t="s">
        <v>61</v>
      </c>
      <c r="B23" s="6">
        <v>20</v>
      </c>
      <c r="C23" s="18" t="s">
        <v>59</v>
      </c>
      <c r="D23" s="5"/>
      <c r="F23" s="5"/>
    </row>
    <row r="24" spans="1:6" ht="15" x14ac:dyDescent="0.2">
      <c r="A24" s="18" t="s">
        <v>10</v>
      </c>
      <c r="B24" s="6">
        <v>0</v>
      </c>
      <c r="C24" s="18" t="s">
        <v>19</v>
      </c>
      <c r="D24" s="5"/>
      <c r="F24" s="5"/>
    </row>
    <row r="25" spans="1:6" ht="15" x14ac:dyDescent="0.2">
      <c r="A25" s="18" t="s">
        <v>73</v>
      </c>
      <c r="B25" s="6">
        <f>452*2/12</f>
        <v>75.333333333333329</v>
      </c>
      <c r="C25" s="18" t="s">
        <v>47</v>
      </c>
      <c r="D25" s="5"/>
      <c r="F25" s="5"/>
    </row>
    <row r="26" spans="1:6" ht="15" x14ac:dyDescent="0.2">
      <c r="A26" s="18" t="s">
        <v>74</v>
      </c>
      <c r="B26" s="6">
        <v>220</v>
      </c>
      <c r="C26" s="18" t="s">
        <v>47</v>
      </c>
      <c r="D26" s="5"/>
      <c r="E26" s="5"/>
      <c r="F26" s="5"/>
    </row>
    <row r="27" spans="1:6" ht="15" x14ac:dyDescent="0.2">
      <c r="A27" s="18" t="s">
        <v>75</v>
      </c>
      <c r="B27" s="6">
        <v>1000</v>
      </c>
      <c r="C27" s="18" t="s">
        <v>49</v>
      </c>
      <c r="D27" s="5"/>
      <c r="E27" s="5"/>
      <c r="F27" s="5"/>
    </row>
    <row r="28" spans="1:6" ht="15" x14ac:dyDescent="0.2">
      <c r="A28" s="18" t="s">
        <v>76</v>
      </c>
      <c r="B28" s="6">
        <v>1000</v>
      </c>
      <c r="C28" s="18" t="s">
        <v>47</v>
      </c>
      <c r="D28" s="5"/>
      <c r="F28" s="5"/>
    </row>
    <row r="29" spans="1:6" ht="15" x14ac:dyDescent="0.2">
      <c r="A29" s="18" t="s">
        <v>77</v>
      </c>
      <c r="B29" s="6">
        <v>80</v>
      </c>
      <c r="C29" s="18" t="s">
        <v>52</v>
      </c>
      <c r="D29" s="5"/>
      <c r="E29" s="5"/>
      <c r="F29" s="5"/>
    </row>
    <row r="30" spans="1:6" ht="15" x14ac:dyDescent="0.2">
      <c r="A30" s="18" t="s">
        <v>13</v>
      </c>
      <c r="B30" s="6">
        <v>0</v>
      </c>
      <c r="C30" s="18" t="s">
        <v>54</v>
      </c>
      <c r="D30" s="5"/>
      <c r="E30" s="5"/>
      <c r="F30" s="5"/>
    </row>
    <row r="31" spans="1:6" ht="15" x14ac:dyDescent="0.2">
      <c r="A31" s="18" t="s">
        <v>4</v>
      </c>
      <c r="B31" s="6" t="s">
        <v>4</v>
      </c>
      <c r="C31" s="18"/>
      <c r="D31" s="5"/>
      <c r="E31" s="5"/>
    </row>
    <row r="32" spans="1:6" ht="15" x14ac:dyDescent="0.2">
      <c r="A32" s="18" t="s">
        <v>16</v>
      </c>
      <c r="B32" s="6">
        <f>SUM(B10:B31)</f>
        <v>4208.833333333333</v>
      </c>
      <c r="C32" s="18"/>
      <c r="D32" s="5"/>
      <c r="E32" s="5"/>
    </row>
    <row r="33" spans="1:8" x14ac:dyDescent="0.2">
      <c r="C33" s="13" t="s">
        <v>4</v>
      </c>
    </row>
    <row r="34" spans="1:8" x14ac:dyDescent="0.2">
      <c r="C34" s="13"/>
    </row>
    <row r="35" spans="1:8" x14ac:dyDescent="0.2">
      <c r="C35" s="13"/>
    </row>
    <row r="36" spans="1:8" ht="15.75" x14ac:dyDescent="0.25">
      <c r="A36" s="4" t="s">
        <v>18</v>
      </c>
      <c r="C36" s="5"/>
      <c r="D36" s="5"/>
      <c r="E36" s="5"/>
    </row>
    <row r="37" spans="1:8" ht="15" x14ac:dyDescent="0.2">
      <c r="A37" s="18" t="s">
        <v>78</v>
      </c>
      <c r="B37" s="6">
        <f>B32*6</f>
        <v>25253</v>
      </c>
      <c r="C37" s="5"/>
      <c r="D37" s="5"/>
      <c r="E37" s="5"/>
    </row>
    <row r="38" spans="1:8" x14ac:dyDescent="0.2">
      <c r="B38" s="2" t="s">
        <v>4</v>
      </c>
      <c r="C38" s="5"/>
      <c r="D38" s="5"/>
      <c r="E38" s="5"/>
    </row>
    <row r="39" spans="1:8" x14ac:dyDescent="0.2">
      <c r="A39" s="1" t="s">
        <v>4</v>
      </c>
      <c r="B39" s="2" t="s">
        <v>4</v>
      </c>
      <c r="D39" s="5"/>
      <c r="E39" s="5"/>
    </row>
    <row r="40" spans="1:8" x14ac:dyDescent="0.2">
      <c r="A40" s="5"/>
      <c r="C40" s="5"/>
      <c r="D40" s="5"/>
      <c r="E40" s="5"/>
    </row>
    <row r="41" spans="1:8" ht="15.75" x14ac:dyDescent="0.25">
      <c r="A41" s="4"/>
      <c r="C41" s="5"/>
      <c r="D41" s="5"/>
      <c r="E41" s="5"/>
      <c r="H41" s="12"/>
    </row>
    <row r="42" spans="1:8" x14ac:dyDescent="0.2">
      <c r="D42" s="5"/>
      <c r="E42" s="5"/>
    </row>
    <row r="43" spans="1:8" x14ac:dyDescent="0.2">
      <c r="D43" s="5"/>
      <c r="E43" s="5"/>
    </row>
    <row r="44" spans="1:8" x14ac:dyDescent="0.2">
      <c r="D44" s="5"/>
      <c r="E44" s="5"/>
    </row>
    <row r="45" spans="1:8" x14ac:dyDescent="0.2">
      <c r="D45" s="5"/>
      <c r="E45" s="5"/>
    </row>
    <row r="46" spans="1:8" ht="15.75" x14ac:dyDescent="0.25">
      <c r="A46" s="4" t="s">
        <v>4</v>
      </c>
      <c r="D46" s="5"/>
      <c r="E46" s="5"/>
    </row>
    <row r="47" spans="1:8" x14ac:dyDescent="0.2">
      <c r="A47" s="1" t="s">
        <v>4</v>
      </c>
      <c r="D47" s="5"/>
      <c r="E47" s="5"/>
    </row>
    <row r="48" spans="1:8" x14ac:dyDescent="0.2">
      <c r="D48" s="5"/>
      <c r="E48" s="5"/>
    </row>
    <row r="49" spans="1:5" x14ac:dyDescent="0.2">
      <c r="D49" s="5"/>
      <c r="E49" s="5"/>
    </row>
    <row r="50" spans="1:5" x14ac:dyDescent="0.2">
      <c r="D50" s="5"/>
      <c r="E50" s="5"/>
    </row>
    <row r="51" spans="1:5" x14ac:dyDescent="0.2">
      <c r="D51" s="5"/>
      <c r="E51" s="5"/>
    </row>
    <row r="52" spans="1:5" x14ac:dyDescent="0.2">
      <c r="D52" s="5"/>
      <c r="E52" s="5"/>
    </row>
    <row r="53" spans="1:5" x14ac:dyDescent="0.2">
      <c r="D53" s="5"/>
      <c r="E53" s="5"/>
    </row>
    <row r="54" spans="1:5" x14ac:dyDescent="0.2">
      <c r="D54" s="5"/>
      <c r="E54" s="5"/>
    </row>
    <row r="55" spans="1:5" x14ac:dyDescent="0.2">
      <c r="D55" s="5"/>
      <c r="E55" s="5"/>
    </row>
    <row r="56" spans="1:5" x14ac:dyDescent="0.2">
      <c r="D56" s="5"/>
      <c r="E56" s="5"/>
    </row>
    <row r="57" spans="1:5" x14ac:dyDescent="0.2">
      <c r="D57" s="5"/>
      <c r="E57" s="5"/>
    </row>
    <row r="58" spans="1:5" x14ac:dyDescent="0.2">
      <c r="D58" s="5"/>
      <c r="E58" s="5"/>
    </row>
    <row r="59" spans="1:5" x14ac:dyDescent="0.2">
      <c r="D59" s="5"/>
      <c r="E59" s="5"/>
    </row>
    <row r="60" spans="1:5" x14ac:dyDescent="0.2">
      <c r="D60" s="5"/>
      <c r="E60" s="5"/>
    </row>
    <row r="61" spans="1:5" x14ac:dyDescent="0.2">
      <c r="D61" s="5"/>
      <c r="E61" s="5"/>
    </row>
    <row r="62" spans="1:5" x14ac:dyDescent="0.2">
      <c r="A62" s="5"/>
      <c r="C62" s="5"/>
      <c r="D62" s="5"/>
      <c r="E62" s="5"/>
    </row>
  </sheetData>
  <sheetProtection selectLockedCells="1" selectUnlockedCells="1"/>
  <sortState ref="A10:C30">
    <sortCondition ref="A10:A30"/>
  </sortState>
  <pageMargins left="0.75" right="0.75" top="1" bottom="1" header="0.51180555555555551" footer="0.51180555555555551"/>
  <pageSetup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2" workbookViewId="0">
      <selection activeCell="A5" sqref="A5"/>
    </sheetView>
  </sheetViews>
  <sheetFormatPr defaultRowHeight="12.75" x14ac:dyDescent="0.2"/>
  <cols>
    <col min="1" max="1" width="33.28515625" bestFit="1" customWidth="1"/>
    <col min="2" max="2" width="26.85546875" bestFit="1" customWidth="1"/>
    <col min="3" max="3" width="5.85546875" bestFit="1" customWidth="1"/>
  </cols>
  <sheetData>
    <row r="1" spans="1:3" ht="15" x14ac:dyDescent="0.2">
      <c r="B1" s="7" t="s">
        <v>1</v>
      </c>
      <c r="C1" s="8" t="s">
        <v>82</v>
      </c>
    </row>
    <row r="2" spans="1:3" ht="18" x14ac:dyDescent="0.25">
      <c r="A2" s="26" t="s">
        <v>87</v>
      </c>
      <c r="B2" s="27">
        <f ca="1">B15-B33</f>
        <v>44700.739999999991</v>
      </c>
    </row>
    <row r="3" spans="1:3" x14ac:dyDescent="0.2">
      <c r="B3" s="25"/>
    </row>
    <row r="4" spans="1:3" ht="15.75" x14ac:dyDescent="0.25">
      <c r="A4" s="4" t="s">
        <v>6</v>
      </c>
      <c r="B4" s="25"/>
    </row>
    <row r="5" spans="1:3" x14ac:dyDescent="0.2">
      <c r="A5" s="1" t="s">
        <v>79</v>
      </c>
      <c r="B5" s="8">
        <v>10000</v>
      </c>
      <c r="C5" s="5"/>
    </row>
    <row r="6" spans="1:3" x14ac:dyDescent="0.2">
      <c r="A6" s="1" t="s">
        <v>80</v>
      </c>
      <c r="B6" s="8">
        <v>10000</v>
      </c>
      <c r="C6" s="5"/>
    </row>
    <row r="7" spans="1:3" x14ac:dyDescent="0.2">
      <c r="A7" s="1" t="s">
        <v>81</v>
      </c>
      <c r="B7" s="11">
        <v>5000</v>
      </c>
      <c r="C7" s="5" t="s">
        <v>4</v>
      </c>
    </row>
    <row r="8" spans="1:3" x14ac:dyDescent="0.2">
      <c r="A8" s="1" t="s">
        <v>7</v>
      </c>
      <c r="B8" s="28">
        <f>324000-317299.26</f>
        <v>6700.7399999999907</v>
      </c>
      <c r="C8" s="5" t="s">
        <v>4</v>
      </c>
    </row>
    <row r="9" spans="1:3" x14ac:dyDescent="0.2">
      <c r="A9" s="1" t="s">
        <v>88</v>
      </c>
      <c r="B9" s="28">
        <v>25000</v>
      </c>
      <c r="C9" s="5" t="s">
        <v>83</v>
      </c>
    </row>
    <row r="10" spans="1:3" ht="14.25" x14ac:dyDescent="0.2">
      <c r="A10" s="23" t="s">
        <v>103</v>
      </c>
      <c r="B10" s="28"/>
      <c r="C10" s="5"/>
    </row>
    <row r="11" spans="1:3" ht="14.25" x14ac:dyDescent="0.2">
      <c r="A11" s="23" t="s">
        <v>104</v>
      </c>
      <c r="B11" s="28"/>
      <c r="C11" s="5"/>
    </row>
    <row r="12" spans="1:3" ht="14.25" x14ac:dyDescent="0.2">
      <c r="A12" s="23" t="s">
        <v>105</v>
      </c>
      <c r="B12" s="28"/>
      <c r="C12" s="5"/>
    </row>
    <row r="13" spans="1:3" ht="14.25" x14ac:dyDescent="0.2">
      <c r="A13" s="23" t="s">
        <v>106</v>
      </c>
      <c r="B13" s="28"/>
      <c r="C13" s="5"/>
    </row>
    <row r="14" spans="1:3" ht="14.25" x14ac:dyDescent="0.2">
      <c r="A14" s="23" t="s">
        <v>107</v>
      </c>
      <c r="B14" s="28" t="s">
        <v>4</v>
      </c>
      <c r="C14" s="1" t="s">
        <v>4</v>
      </c>
    </row>
    <row r="15" spans="1:3" ht="15" x14ac:dyDescent="0.2">
      <c r="A15" s="24" t="s">
        <v>5</v>
      </c>
      <c r="B15" s="28">
        <f ca="1">SUM(B1:B9)</f>
        <v>56700.739999999991</v>
      </c>
      <c r="C15" s="1"/>
    </row>
    <row r="16" spans="1:3" ht="15" x14ac:dyDescent="0.2">
      <c r="A16" s="24" t="s">
        <v>4</v>
      </c>
      <c r="B16" s="25"/>
    </row>
    <row r="17" spans="1:2" ht="15.75" x14ac:dyDescent="0.25">
      <c r="A17" s="4" t="s">
        <v>84</v>
      </c>
      <c r="B17" s="25"/>
    </row>
    <row r="18" spans="1:2" x14ac:dyDescent="0.2">
      <c r="A18" t="s">
        <v>89</v>
      </c>
      <c r="B18" s="25">
        <v>2000</v>
      </c>
    </row>
    <row r="19" spans="1:2" x14ac:dyDescent="0.2">
      <c r="A19" t="s">
        <v>90</v>
      </c>
      <c r="B19" s="25">
        <v>10000</v>
      </c>
    </row>
    <row r="20" spans="1:2" ht="14.25" x14ac:dyDescent="0.2">
      <c r="A20" s="23" t="s">
        <v>91</v>
      </c>
      <c r="B20" s="25"/>
    </row>
    <row r="21" spans="1:2" ht="28.5" x14ac:dyDescent="0.2">
      <c r="A21" s="23" t="s">
        <v>92</v>
      </c>
      <c r="B21" s="25"/>
    </row>
    <row r="22" spans="1:2" ht="14.25" x14ac:dyDescent="0.2">
      <c r="A22" s="23" t="s">
        <v>93</v>
      </c>
      <c r="B22" s="25"/>
    </row>
    <row r="23" spans="1:2" ht="14.25" x14ac:dyDescent="0.2">
      <c r="A23" s="23" t="s">
        <v>94</v>
      </c>
      <c r="B23" s="25"/>
    </row>
    <row r="24" spans="1:2" ht="14.25" x14ac:dyDescent="0.2">
      <c r="A24" s="23" t="s">
        <v>95</v>
      </c>
      <c r="B24" s="25"/>
    </row>
    <row r="25" spans="1:2" ht="14.25" x14ac:dyDescent="0.2">
      <c r="A25" s="23" t="s">
        <v>96</v>
      </c>
      <c r="B25" s="25"/>
    </row>
    <row r="26" spans="1:2" ht="28.5" x14ac:dyDescent="0.2">
      <c r="A26" s="23" t="s">
        <v>97</v>
      </c>
      <c r="B26" s="25"/>
    </row>
    <row r="27" spans="1:2" ht="14.25" x14ac:dyDescent="0.2">
      <c r="A27" s="23" t="s">
        <v>98</v>
      </c>
      <c r="B27" s="25"/>
    </row>
    <row r="28" spans="1:2" ht="14.25" x14ac:dyDescent="0.2">
      <c r="A28" s="23" t="s">
        <v>99</v>
      </c>
      <c r="B28" s="25"/>
    </row>
    <row r="29" spans="1:2" ht="14.25" x14ac:dyDescent="0.2">
      <c r="A29" s="23" t="s">
        <v>100</v>
      </c>
      <c r="B29" s="25"/>
    </row>
    <row r="30" spans="1:2" ht="14.25" x14ac:dyDescent="0.2">
      <c r="A30" s="23" t="s">
        <v>101</v>
      </c>
      <c r="B30" s="25"/>
    </row>
    <row r="31" spans="1:2" ht="14.25" x14ac:dyDescent="0.2">
      <c r="A31" s="23" t="s">
        <v>102</v>
      </c>
      <c r="B31" s="25"/>
    </row>
    <row r="32" spans="1:2" ht="15" x14ac:dyDescent="0.2">
      <c r="A32" s="24"/>
      <c r="B32" s="25"/>
    </row>
    <row r="33" spans="1:2" ht="15" x14ac:dyDescent="0.2">
      <c r="A33" s="24" t="s">
        <v>5</v>
      </c>
      <c r="B33" s="25">
        <f>SUM(B18:B31)</f>
        <v>12000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16" sqref="A16"/>
    </sheetView>
  </sheetViews>
  <sheetFormatPr defaultColWidth="8.7109375" defaultRowHeight="12.75" x14ac:dyDescent="0.2"/>
  <cols>
    <col min="1" max="1" width="37.7109375" style="1" customWidth="1"/>
    <col min="2" max="2" width="15.42578125" style="1" customWidth="1"/>
    <col min="3" max="16384" width="8.7109375" style="1"/>
  </cols>
  <sheetData>
    <row r="1" spans="1:9" x14ac:dyDescent="0.2">
      <c r="A1" s="5" t="s">
        <v>21</v>
      </c>
      <c r="B1" s="1" t="s">
        <v>20</v>
      </c>
    </row>
    <row r="2" spans="1:9" x14ac:dyDescent="0.2">
      <c r="A2" s="1" t="s">
        <v>85</v>
      </c>
      <c r="B2" s="14">
        <v>3000</v>
      </c>
    </row>
    <row r="3" spans="1:9" x14ac:dyDescent="0.2">
      <c r="A3" s="5" t="s">
        <v>22</v>
      </c>
      <c r="B3" s="1">
        <v>1000</v>
      </c>
      <c r="C3" s="5" t="s">
        <v>23</v>
      </c>
    </row>
    <row r="4" spans="1:9" x14ac:dyDescent="0.2">
      <c r="A4" s="5" t="s">
        <v>86</v>
      </c>
      <c r="B4" s="9">
        <f>SUM(B2:B2)+(B3*15)</f>
        <v>18000</v>
      </c>
      <c r="C4" s="5" t="s">
        <v>24</v>
      </c>
    </row>
    <row r="5" spans="1:9" x14ac:dyDescent="0.2">
      <c r="C5" s="5"/>
    </row>
    <row r="6" spans="1:9" x14ac:dyDescent="0.2">
      <c r="A6" s="5" t="s">
        <v>8</v>
      </c>
    </row>
    <row r="7" spans="1:9" x14ac:dyDescent="0.2">
      <c r="A7" s="1" t="s">
        <v>25</v>
      </c>
      <c r="B7" s="1">
        <v>102000</v>
      </c>
      <c r="C7" s="5" t="s">
        <v>26</v>
      </c>
      <c r="I7" s="10" t="s">
        <v>27</v>
      </c>
    </row>
    <row r="9" spans="1:9" x14ac:dyDescent="0.2">
      <c r="A9" s="5" t="s">
        <v>28</v>
      </c>
      <c r="B9" s="15">
        <f>B7-B4</f>
        <v>84000</v>
      </c>
    </row>
    <row r="10" spans="1:9" x14ac:dyDescent="0.2">
      <c r="A10" s="5"/>
    </row>
    <row r="11" spans="1:9" x14ac:dyDescent="0.2">
      <c r="A11" s="5"/>
    </row>
    <row r="12" spans="1:9" x14ac:dyDescent="0.2">
      <c r="A12" s="5" t="s">
        <v>29</v>
      </c>
    </row>
    <row r="13" spans="1:9" x14ac:dyDescent="0.2">
      <c r="A13" s="5" t="s">
        <v>30</v>
      </c>
    </row>
    <row r="15" spans="1:9" x14ac:dyDescent="0.2">
      <c r="A15" s="5" t="s">
        <v>31</v>
      </c>
    </row>
    <row r="16" spans="1:9" x14ac:dyDescent="0.2">
      <c r="A16" s="10" t="s">
        <v>27</v>
      </c>
    </row>
  </sheetData>
  <sheetProtection selectLockedCells="1" selectUnlockedCells="1"/>
  <hyperlinks>
    <hyperlink ref="I7" r:id="rId1"/>
    <hyperlink ref="A16" r:id="rId2"/>
  </hyperlinks>
  <pageMargins left="0.75" right="0.75" top="1" bottom="1" header="0.51180555555555551" footer="0.51180555555555551"/>
  <pageSetup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4" sqref="D4"/>
    </sheetView>
  </sheetViews>
  <sheetFormatPr defaultColWidth="8.7109375" defaultRowHeight="12.75" x14ac:dyDescent="0.2"/>
  <cols>
    <col min="1" max="1" width="22.7109375" style="1" customWidth="1"/>
    <col min="2" max="16384" width="8.7109375" style="1"/>
  </cols>
  <sheetData>
    <row r="1" spans="1:7" x14ac:dyDescent="0.2">
      <c r="A1" s="1" t="s">
        <v>32</v>
      </c>
      <c r="B1" s="1">
        <v>3000</v>
      </c>
    </row>
    <row r="2" spans="1:7" x14ac:dyDescent="0.2">
      <c r="A2" s="1" t="s">
        <v>33</v>
      </c>
      <c r="B2" s="1">
        <v>0.02</v>
      </c>
    </row>
    <row r="3" spans="1:7" x14ac:dyDescent="0.2">
      <c r="A3" s="1" t="s">
        <v>34</v>
      </c>
      <c r="B3" s="1">
        <f>(B1*B2)</f>
        <v>60</v>
      </c>
      <c r="G3" s="1" t="s">
        <v>35</v>
      </c>
    </row>
    <row r="4" spans="1:7" x14ac:dyDescent="0.2">
      <c r="A4" s="1" t="s">
        <v>36</v>
      </c>
      <c r="B4" s="1">
        <f>B3*20</f>
        <v>1200</v>
      </c>
      <c r="C4" s="1" t="s">
        <v>37</v>
      </c>
      <c r="G4" s="1" t="s">
        <v>38</v>
      </c>
    </row>
    <row r="6" spans="1:7" x14ac:dyDescent="0.2">
      <c r="A6" s="1" t="s">
        <v>39</v>
      </c>
    </row>
    <row r="7" spans="1:7" x14ac:dyDescent="0.2">
      <c r="A7" s="1" t="s">
        <v>40</v>
      </c>
    </row>
    <row r="8" spans="1:7" x14ac:dyDescent="0.2">
      <c r="A8" s="10" t="s">
        <v>41</v>
      </c>
    </row>
    <row r="15" spans="1:7" x14ac:dyDescent="0.2">
      <c r="G15" s="1">
        <f>45*278</f>
        <v>12510</v>
      </c>
    </row>
  </sheetData>
  <sheetProtection selectLockedCells="1" selectUnlockedCells="1"/>
  <hyperlinks>
    <hyperlink ref="A8" r:id="rId1"/>
  </hyperlink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Budget</vt:lpstr>
      <vt:lpstr>NetWorth</vt:lpstr>
      <vt:lpstr>College Fund</vt:lpstr>
      <vt:lpstr>House</vt:lpstr>
      <vt:lpstr>Car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Rinaldi, Joseph</dc:creator>
  <cp:lastModifiedBy>jrinal</cp:lastModifiedBy>
  <dcterms:created xsi:type="dcterms:W3CDTF">2016-10-13T01:29:41Z</dcterms:created>
  <dcterms:modified xsi:type="dcterms:W3CDTF">2016-10-13T22:36:13Z</dcterms:modified>
</cp:coreProperties>
</file>